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195" windowHeight="12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<sst xmlns="http://schemas.openxmlformats.org/spreadsheetml/2006/main" count="35" uniqueCount="24">
  <si>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>Windstärkeskala nach Beaufort</t>
  </si>
  <si>
    <t>Windstärke</t>
  </si>
  <si>
    <t>km/h</t>
  </si>
  <si>
    <t>Erklärung</t>
  </si>
  <si>
    <t>Windstille</t>
  </si>
  <si>
    <t>Leiser Zug</t>
  </si>
  <si>
    <t>Leichter Wind</t>
  </si>
  <si>
    <t>Schwacher Wind</t>
  </si>
  <si>
    <t>Mäßiger Wind</t>
  </si>
  <si>
    <t>Frischer Wind</t>
  </si>
  <si>
    <t>Starker Wind</t>
  </si>
  <si>
    <t>Steifer Wind</t>
  </si>
  <si>
    <t>Stürmischer Wind</t>
  </si>
  <si>
    <t>Sturm</t>
  </si>
  <si>
    <t>Schwerer Sturm</t>
  </si>
  <si>
    <t>Orkanartiger Sturm</t>
  </si>
  <si>
    <t>Orkan</t>
  </si>
  <si>
    <t>m/s</t>
  </si>
  <si>
    <t>&lt;</t>
  </si>
  <si>
    <t>-</t>
  </si>
  <si>
    <t>ab</t>
  </si>
  <si>
    <t>km/min</t>
  </si>
  <si>
    <t>m/min</t>
  </si>
  <si>
    <t>km/s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</si>
</sst>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left" vertical="center"/>
    </xf>
    <xf numFmtId="0" fontId="1" fillId="34" borderId="10" xfId="0" applyNumberFormat="1" applyFont="1" applyFill="1" applyBorder="1" applyAlignment="1" quotePrefix="1">
      <alignment horizontal="right" vertical="center"/>
    </xf>
    <xf numFmtId="16" fontId="1" fillId="34" borderId="11" xfId="0" applyNumberFormat="1" applyFont="1" applyFill="1" applyBorder="1" applyAlignment="1" quotePrefix="1">
      <alignment horizontal="center" vertical="center"/>
    </xf>
    <xf numFmtId="0" fontId="1" fillId="34" borderId="11" xfId="0" applyNumberFormat="1" applyFont="1" applyFill="1" applyBorder="1" applyAlignment="1" quotePrefix="1">
      <alignment horizontal="left" vertical="center"/>
    </xf>
    <xf numFmtId="0" fontId="1" fillId="34" borderId="10" xfId="0" applyFont="1" applyFill="1" applyBorder="1" applyAlignment="1" quotePrefix="1">
      <alignment horizontal="righ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vertical="center"/>
    </xf>
    <xf numFmtId="16" fontId="1" fillId="34" borderId="10" xfId="0" applyNumberFormat="1" applyFont="1" applyFill="1" applyBorder="1" applyAlignment="1" quotePrefix="1">
      <alignment horizontal="center" vertical="center"/>
    </xf>
    <xf numFmtId="0" fontId="1" fillId="34" borderId="10" xfId="0" applyFont="1" applyFill="1" applyBorder="1" applyAlignment="1" quotePrefix="1">
      <alignment horizontal="center" vertical="center"/>
    </xf>
    <xf numFmtId="17" fontId="1" fillId="34" borderId="10" xfId="0" applyNumberFormat="1" applyFont="1" applyFill="1" applyBorder="1" applyAlignment="1" quotePrefix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1" fillId="34" borderId="12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8"/>
  <sheetViews>
    <sheetView showGridLines="0" tabSelected="1" zoomScalePageLayoutView="0" workbookViewId="0" topLeftCell="A1">
      <selection activeCell="E19" sqref="E19"/>
    </sheetView>
  </sheetViews>
  <sheetFormatPr defaultColWidth="11.421875" defaultRowHeight="12.75"/>
  <cols>
    <col min="2" max="2" width="13.7109375" style="0" customWidth="1"/>
    <col min="3" max="3" width="5.28125" style="0" customWidth="1"/>
    <col min="4" max="4" width="3.28125" style="0" bestFit="1" customWidth="1"/>
    <col min="5" max="5" width="6.140625" style="0" customWidth="1"/>
    <col min="6" max="6" width="7.00390625" style="0" bestFit="1" customWidth="1"/>
    <col min="7" max="7" width="3.28125" style="0" bestFit="1" customWidth="1"/>
    <col min="8" max="8" width="7.00390625" style="0" bestFit="1" customWidth="1"/>
    <col min="9" max="9" width="5.7109375" style="0" customWidth="1"/>
    <col min="10" max="10" width="3.28125" style="0" bestFit="1" customWidth="1"/>
    <col min="11" max="11" width="6.140625" style="0" customWidth="1"/>
    <col min="12" max="12" width="7.00390625" style="0" bestFit="1" customWidth="1"/>
    <col min="13" max="13" width="3.28125" style="0" bestFit="1" customWidth="1"/>
    <col min="14" max="14" width="7.00390625" style="0" bestFit="1" customWidth="1"/>
    <col min="15" max="15" width="10.28125" style="0" customWidth="1"/>
    <col min="16" max="16" width="3.28125" style="0" bestFit="1" customWidth="1"/>
    <col min="17" max="17" width="10.8515625" style="0" customWidth="1"/>
    <col min="18" max="18" width="2.140625" style="0" customWidth="1"/>
    <col min="19" max="19" width="20.421875" style="0" customWidth="1"/>
  </cols>
  <sheetData>
    <row r="2" spans="2:19" ht="30" customHeight="1"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</row>
    <row r="3" spans="2:19" ht="15.75" customHeight="1" hidden="1">
      <c r="B3" s="1"/>
      <c r="C3" s="2"/>
      <c r="D3" s="2"/>
      <c r="E3" s="2"/>
      <c r="F3" s="3">
        <f>1000/(60*60)</f>
        <v>0.2777777777777778</v>
      </c>
      <c r="G3" s="5"/>
      <c r="H3" s="3">
        <f>F3</f>
        <v>0.2777777777777778</v>
      </c>
      <c r="I3" s="5">
        <f>1000/60</f>
        <v>16.666666666666668</v>
      </c>
      <c r="J3" s="5"/>
      <c r="K3" s="5">
        <f>I3</f>
        <v>16.666666666666668</v>
      </c>
      <c r="L3" s="5">
        <f>1/60</f>
        <v>0.016666666666666666</v>
      </c>
      <c r="M3" s="5"/>
      <c r="N3" s="5">
        <f>L3</f>
        <v>0.016666666666666666</v>
      </c>
      <c r="O3" s="5">
        <f>1/(60*60)</f>
        <v>0.0002777777777777778</v>
      </c>
      <c r="P3" s="5"/>
      <c r="Q3" s="5">
        <f>O3</f>
        <v>0.0002777777777777778</v>
      </c>
      <c r="R3" s="2"/>
      <c r="S3" s="4"/>
    </row>
    <row r="4" spans="2:19" ht="30" customHeight="1">
      <c r="B4" s="19" t="s">
        <v>1</v>
      </c>
      <c r="C4" s="29" t="s">
        <v>2</v>
      </c>
      <c r="D4" s="30"/>
      <c r="E4" s="30"/>
      <c r="F4" s="29" t="s">
        <v>17</v>
      </c>
      <c r="G4" s="30"/>
      <c r="H4" s="31"/>
      <c r="I4" s="29" t="s">
        <v>22</v>
      </c>
      <c r="J4" s="30"/>
      <c r="K4" s="31"/>
      <c r="L4" s="29" t="s">
        <v>21</v>
      </c>
      <c r="M4" s="30"/>
      <c r="N4" s="31"/>
      <c r="O4" s="29" t="s">
        <v>23</v>
      </c>
      <c r="P4" s="30"/>
      <c r="Q4" s="31"/>
      <c r="R4" s="20"/>
      <c r="S4" s="21" t="s">
        <v>3</v>
      </c>
    </row>
    <row r="5" spans="2:19" ht="30" customHeight="1">
      <c r="B5" s="6">
        <v>0</v>
      </c>
      <c r="C5" s="7"/>
      <c r="D5" s="8" t="s">
        <v>18</v>
      </c>
      <c r="E5" s="9">
        <v>1</v>
      </c>
      <c r="F5" s="7">
        <f>IF($C5="","",ROUND($C5*F$3,1))</f>
      </c>
      <c r="G5" s="8" t="str">
        <f>$D5</f>
        <v>&lt;</v>
      </c>
      <c r="H5" s="22">
        <f>IF($E5="","",ROUND($E5*H$3,1))</f>
        <v>0.3</v>
      </c>
      <c r="I5" s="23">
        <f>IF($C5="","",ROUND($C5*I$3,1))</f>
      </c>
      <c r="J5" s="24" t="str">
        <f>$D5</f>
        <v>&lt;</v>
      </c>
      <c r="K5" s="25">
        <f>IF($E5="","",ROUND($E5*K$3,1))</f>
        <v>16.7</v>
      </c>
      <c r="L5" s="23">
        <f>IF($C5="","",ROUND($C5*L$3,2))</f>
      </c>
      <c r="M5" s="24" t="str">
        <f>$D5</f>
        <v>&lt;</v>
      </c>
      <c r="N5" s="25">
        <f>IF($E5="","",ROUND($E5*N$3,2))</f>
        <v>0.02</v>
      </c>
      <c r="O5" s="23">
        <f>IF($C5="","",ROUND($C5*O$3,6))</f>
      </c>
      <c r="P5" s="24" t="str">
        <f>$D5</f>
        <v>&lt;</v>
      </c>
      <c r="Q5" s="25">
        <f>IF($E5="","",ROUND($E5*Q$3,6))</f>
        <v>0.000278</v>
      </c>
      <c r="R5" s="14"/>
      <c r="S5" s="15" t="s">
        <v>4</v>
      </c>
    </row>
    <row r="6" spans="2:19" ht="30" customHeight="1">
      <c r="B6" s="6">
        <v>1</v>
      </c>
      <c r="C6" s="10">
        <v>1</v>
      </c>
      <c r="D6" s="11" t="s">
        <v>19</v>
      </c>
      <c r="E6" s="12">
        <v>5</v>
      </c>
      <c r="F6" s="7">
        <f aca="true" t="shared" si="0" ref="F6:F18">IF($C6="","",ROUND($C6*F$3,1))</f>
        <v>0.3</v>
      </c>
      <c r="G6" s="8" t="str">
        <f aca="true" t="shared" si="1" ref="G6:G18">$D6</f>
        <v>-</v>
      </c>
      <c r="H6" s="22">
        <f aca="true" t="shared" si="2" ref="H6:H18">IF($E6="","",ROUND($E6*H$3,1))</f>
        <v>1.4</v>
      </c>
      <c r="I6" s="23">
        <f aca="true" t="shared" si="3" ref="I6:I18">IF($C6="","",ROUND($C6*I$3,1))</f>
        <v>16.7</v>
      </c>
      <c r="J6" s="24" t="str">
        <f aca="true" t="shared" si="4" ref="J6:J18">$D6</f>
        <v>-</v>
      </c>
      <c r="K6" s="25">
        <f aca="true" t="shared" si="5" ref="K6:K18">IF($E6="","",ROUND($E6*K$3,1))</f>
        <v>83.3</v>
      </c>
      <c r="L6" s="23">
        <f aca="true" t="shared" si="6" ref="L6:L18">IF($C6="","",ROUND($C6*L$3,2))</f>
        <v>0.02</v>
      </c>
      <c r="M6" s="24" t="str">
        <f aca="true" t="shared" si="7" ref="M6:M18">$D6</f>
        <v>-</v>
      </c>
      <c r="N6" s="25">
        <f aca="true" t="shared" si="8" ref="N6:N18">IF($E6="","",ROUND($E6*N$3,2))</f>
        <v>0.08</v>
      </c>
      <c r="O6" s="23">
        <f aca="true" t="shared" si="9" ref="O6:O18">IF($C6="","",ROUND($C6*O$3,6))</f>
        <v>0.000278</v>
      </c>
      <c r="P6" s="24" t="str">
        <f aca="true" t="shared" si="10" ref="P6:P18">$D6</f>
        <v>-</v>
      </c>
      <c r="Q6" s="25">
        <f aca="true" t="shared" si="11" ref="Q6:Q18">IF($E6="","",ROUND($E6*Q$3,6))</f>
        <v>0.001389</v>
      </c>
      <c r="R6" s="16"/>
      <c r="S6" s="15" t="s">
        <v>5</v>
      </c>
    </row>
    <row r="7" spans="2:19" ht="30" customHeight="1">
      <c r="B7" s="6">
        <v>2</v>
      </c>
      <c r="C7" s="13">
        <v>6</v>
      </c>
      <c r="D7" s="11" t="s">
        <v>19</v>
      </c>
      <c r="E7" s="12">
        <v>11</v>
      </c>
      <c r="F7" s="7">
        <f t="shared" si="0"/>
        <v>1.7</v>
      </c>
      <c r="G7" s="8" t="str">
        <f t="shared" si="1"/>
        <v>-</v>
      </c>
      <c r="H7" s="22">
        <f t="shared" si="2"/>
        <v>3.1</v>
      </c>
      <c r="I7" s="23">
        <f t="shared" si="3"/>
        <v>100</v>
      </c>
      <c r="J7" s="24" t="str">
        <f t="shared" si="4"/>
        <v>-</v>
      </c>
      <c r="K7" s="25">
        <f t="shared" si="5"/>
        <v>183.3</v>
      </c>
      <c r="L7" s="23">
        <f t="shared" si="6"/>
        <v>0.1</v>
      </c>
      <c r="M7" s="24" t="str">
        <f t="shared" si="7"/>
        <v>-</v>
      </c>
      <c r="N7" s="25">
        <f t="shared" si="8"/>
        <v>0.18</v>
      </c>
      <c r="O7" s="23">
        <f t="shared" si="9"/>
        <v>0.001667</v>
      </c>
      <c r="P7" s="24" t="str">
        <f t="shared" si="10"/>
        <v>-</v>
      </c>
      <c r="Q7" s="25">
        <f t="shared" si="11"/>
        <v>0.003056</v>
      </c>
      <c r="R7" s="17"/>
      <c r="S7" s="15" t="s">
        <v>6</v>
      </c>
    </row>
    <row r="8" spans="2:19" ht="30" customHeight="1">
      <c r="B8" s="6">
        <v>3</v>
      </c>
      <c r="C8" s="10">
        <v>12</v>
      </c>
      <c r="D8" s="11" t="s">
        <v>19</v>
      </c>
      <c r="E8" s="12">
        <v>19</v>
      </c>
      <c r="F8" s="7">
        <f t="shared" si="0"/>
        <v>3.3</v>
      </c>
      <c r="G8" s="8" t="str">
        <f t="shared" si="1"/>
        <v>-</v>
      </c>
      <c r="H8" s="22">
        <f t="shared" si="2"/>
        <v>5.3</v>
      </c>
      <c r="I8" s="23">
        <f t="shared" si="3"/>
        <v>200</v>
      </c>
      <c r="J8" s="24" t="str">
        <f t="shared" si="4"/>
        <v>-</v>
      </c>
      <c r="K8" s="25">
        <f t="shared" si="5"/>
        <v>316.7</v>
      </c>
      <c r="L8" s="23">
        <f t="shared" si="6"/>
        <v>0.2</v>
      </c>
      <c r="M8" s="24" t="str">
        <f t="shared" si="7"/>
        <v>-</v>
      </c>
      <c r="N8" s="25">
        <f t="shared" si="8"/>
        <v>0.32</v>
      </c>
      <c r="O8" s="23">
        <f t="shared" si="9"/>
        <v>0.003333</v>
      </c>
      <c r="P8" s="24" t="str">
        <f t="shared" si="10"/>
        <v>-</v>
      </c>
      <c r="Q8" s="25">
        <f t="shared" si="11"/>
        <v>0.005278</v>
      </c>
      <c r="R8" s="18"/>
      <c r="S8" s="15" t="s">
        <v>7</v>
      </c>
    </row>
    <row r="9" spans="2:19" ht="30" customHeight="1">
      <c r="B9" s="6">
        <v>4</v>
      </c>
      <c r="C9" s="7">
        <v>20</v>
      </c>
      <c r="D9" s="11" t="s">
        <v>19</v>
      </c>
      <c r="E9" s="9">
        <v>28</v>
      </c>
      <c r="F9" s="7">
        <f t="shared" si="0"/>
        <v>5.6</v>
      </c>
      <c r="G9" s="8" t="str">
        <f t="shared" si="1"/>
        <v>-</v>
      </c>
      <c r="H9" s="22">
        <f t="shared" si="2"/>
        <v>7.8</v>
      </c>
      <c r="I9" s="23">
        <f t="shared" si="3"/>
        <v>333.3</v>
      </c>
      <c r="J9" s="24" t="str">
        <f t="shared" si="4"/>
        <v>-</v>
      </c>
      <c r="K9" s="25">
        <f t="shared" si="5"/>
        <v>466.7</v>
      </c>
      <c r="L9" s="23">
        <f t="shared" si="6"/>
        <v>0.33</v>
      </c>
      <c r="M9" s="24" t="str">
        <f t="shared" si="7"/>
        <v>-</v>
      </c>
      <c r="N9" s="25">
        <f t="shared" si="8"/>
        <v>0.47</v>
      </c>
      <c r="O9" s="23">
        <f t="shared" si="9"/>
        <v>0.005556</v>
      </c>
      <c r="P9" s="24" t="str">
        <f t="shared" si="10"/>
        <v>-</v>
      </c>
      <c r="Q9" s="25">
        <f t="shared" si="11"/>
        <v>0.007778</v>
      </c>
      <c r="R9" s="14"/>
      <c r="S9" s="15" t="s">
        <v>8</v>
      </c>
    </row>
    <row r="10" spans="2:19" ht="30" customHeight="1">
      <c r="B10" s="6">
        <v>5</v>
      </c>
      <c r="C10" s="7">
        <v>29</v>
      </c>
      <c r="D10" s="11" t="s">
        <v>19</v>
      </c>
      <c r="E10" s="9">
        <v>38</v>
      </c>
      <c r="F10" s="7">
        <f t="shared" si="0"/>
        <v>8.1</v>
      </c>
      <c r="G10" s="8" t="str">
        <f t="shared" si="1"/>
        <v>-</v>
      </c>
      <c r="H10" s="22">
        <f t="shared" si="2"/>
        <v>10.6</v>
      </c>
      <c r="I10" s="23">
        <f t="shared" si="3"/>
        <v>483.3</v>
      </c>
      <c r="J10" s="24" t="str">
        <f t="shared" si="4"/>
        <v>-</v>
      </c>
      <c r="K10" s="25">
        <f t="shared" si="5"/>
        <v>633.3</v>
      </c>
      <c r="L10" s="23">
        <f t="shared" si="6"/>
        <v>0.48</v>
      </c>
      <c r="M10" s="24" t="str">
        <f t="shared" si="7"/>
        <v>-</v>
      </c>
      <c r="N10" s="25">
        <f t="shared" si="8"/>
        <v>0.63</v>
      </c>
      <c r="O10" s="23">
        <f t="shared" si="9"/>
        <v>0.008056</v>
      </c>
      <c r="P10" s="24" t="str">
        <f t="shared" si="10"/>
        <v>-</v>
      </c>
      <c r="Q10" s="25">
        <f t="shared" si="11"/>
        <v>0.010556</v>
      </c>
      <c r="R10" s="14"/>
      <c r="S10" s="15" t="s">
        <v>9</v>
      </c>
    </row>
    <row r="11" spans="2:19" ht="30" customHeight="1">
      <c r="B11" s="6">
        <v>6</v>
      </c>
      <c r="C11" s="7">
        <v>39</v>
      </c>
      <c r="D11" s="11" t="s">
        <v>19</v>
      </c>
      <c r="E11" s="9">
        <v>49</v>
      </c>
      <c r="F11" s="7">
        <f t="shared" si="0"/>
        <v>10.8</v>
      </c>
      <c r="G11" s="8" t="str">
        <f t="shared" si="1"/>
        <v>-</v>
      </c>
      <c r="H11" s="22">
        <f t="shared" si="2"/>
        <v>13.6</v>
      </c>
      <c r="I11" s="23">
        <f t="shared" si="3"/>
        <v>650</v>
      </c>
      <c r="J11" s="24" t="str">
        <f t="shared" si="4"/>
        <v>-</v>
      </c>
      <c r="K11" s="25">
        <f t="shared" si="5"/>
        <v>816.7</v>
      </c>
      <c r="L11" s="23">
        <f t="shared" si="6"/>
        <v>0.65</v>
      </c>
      <c r="M11" s="24" t="str">
        <f t="shared" si="7"/>
        <v>-</v>
      </c>
      <c r="N11" s="25">
        <f t="shared" si="8"/>
        <v>0.82</v>
      </c>
      <c r="O11" s="23">
        <f t="shared" si="9"/>
        <v>0.010833</v>
      </c>
      <c r="P11" s="24" t="str">
        <f t="shared" si="10"/>
        <v>-</v>
      </c>
      <c r="Q11" s="25">
        <f t="shared" si="11"/>
        <v>0.013611</v>
      </c>
      <c r="R11" s="14"/>
      <c r="S11" s="15" t="s">
        <v>10</v>
      </c>
    </row>
    <row r="12" spans="2:19" ht="30" customHeight="1">
      <c r="B12" s="6">
        <v>7</v>
      </c>
      <c r="C12" s="7">
        <v>50</v>
      </c>
      <c r="D12" s="11" t="s">
        <v>19</v>
      </c>
      <c r="E12" s="9">
        <v>61</v>
      </c>
      <c r="F12" s="7">
        <f t="shared" si="0"/>
        <v>13.9</v>
      </c>
      <c r="G12" s="8" t="str">
        <f t="shared" si="1"/>
        <v>-</v>
      </c>
      <c r="H12" s="22">
        <f t="shared" si="2"/>
        <v>16.9</v>
      </c>
      <c r="I12" s="23">
        <f t="shared" si="3"/>
        <v>833.3</v>
      </c>
      <c r="J12" s="24" t="str">
        <f t="shared" si="4"/>
        <v>-</v>
      </c>
      <c r="K12" s="25">
        <f t="shared" si="5"/>
        <v>1016.7</v>
      </c>
      <c r="L12" s="23">
        <f t="shared" si="6"/>
        <v>0.83</v>
      </c>
      <c r="M12" s="24" t="str">
        <f t="shared" si="7"/>
        <v>-</v>
      </c>
      <c r="N12" s="25">
        <f t="shared" si="8"/>
        <v>1.02</v>
      </c>
      <c r="O12" s="23">
        <f t="shared" si="9"/>
        <v>0.013889</v>
      </c>
      <c r="P12" s="24" t="str">
        <f t="shared" si="10"/>
        <v>-</v>
      </c>
      <c r="Q12" s="25">
        <f t="shared" si="11"/>
        <v>0.016944</v>
      </c>
      <c r="R12" s="14"/>
      <c r="S12" s="15" t="s">
        <v>11</v>
      </c>
    </row>
    <row r="13" spans="2:19" ht="30" customHeight="1">
      <c r="B13" s="6">
        <v>8</v>
      </c>
      <c r="C13" s="7">
        <v>62</v>
      </c>
      <c r="D13" s="11" t="s">
        <v>19</v>
      </c>
      <c r="E13" s="9">
        <v>74</v>
      </c>
      <c r="F13" s="7">
        <f t="shared" si="0"/>
        <v>17.2</v>
      </c>
      <c r="G13" s="8" t="str">
        <f t="shared" si="1"/>
        <v>-</v>
      </c>
      <c r="H13" s="22">
        <f t="shared" si="2"/>
        <v>20.6</v>
      </c>
      <c r="I13" s="23">
        <f t="shared" si="3"/>
        <v>1033.3</v>
      </c>
      <c r="J13" s="24" t="str">
        <f t="shared" si="4"/>
        <v>-</v>
      </c>
      <c r="K13" s="25">
        <f t="shared" si="5"/>
        <v>1233.3</v>
      </c>
      <c r="L13" s="23">
        <f t="shared" si="6"/>
        <v>1.03</v>
      </c>
      <c r="M13" s="24" t="str">
        <f t="shared" si="7"/>
        <v>-</v>
      </c>
      <c r="N13" s="25">
        <f t="shared" si="8"/>
        <v>1.23</v>
      </c>
      <c r="O13" s="23">
        <f t="shared" si="9"/>
        <v>0.017222</v>
      </c>
      <c r="P13" s="24" t="str">
        <f t="shared" si="10"/>
        <v>-</v>
      </c>
      <c r="Q13" s="25">
        <f t="shared" si="11"/>
        <v>0.020556</v>
      </c>
      <c r="R13" s="14"/>
      <c r="S13" s="15" t="s">
        <v>12</v>
      </c>
    </row>
    <row r="14" spans="2:19" ht="30" customHeight="1">
      <c r="B14" s="6">
        <v>9</v>
      </c>
      <c r="C14" s="7">
        <v>75</v>
      </c>
      <c r="D14" s="11" t="s">
        <v>19</v>
      </c>
      <c r="E14" s="9">
        <v>88</v>
      </c>
      <c r="F14" s="7">
        <f t="shared" si="0"/>
        <v>20.8</v>
      </c>
      <c r="G14" s="8" t="str">
        <f t="shared" si="1"/>
        <v>-</v>
      </c>
      <c r="H14" s="22">
        <f t="shared" si="2"/>
        <v>24.4</v>
      </c>
      <c r="I14" s="23">
        <f t="shared" si="3"/>
        <v>1250</v>
      </c>
      <c r="J14" s="24" t="str">
        <f t="shared" si="4"/>
        <v>-</v>
      </c>
      <c r="K14" s="25">
        <f t="shared" si="5"/>
        <v>1466.7</v>
      </c>
      <c r="L14" s="23">
        <f t="shared" si="6"/>
        <v>1.25</v>
      </c>
      <c r="M14" s="24" t="str">
        <f t="shared" si="7"/>
        <v>-</v>
      </c>
      <c r="N14" s="25">
        <f t="shared" si="8"/>
        <v>1.47</v>
      </c>
      <c r="O14" s="23">
        <f t="shared" si="9"/>
        <v>0.020833</v>
      </c>
      <c r="P14" s="24" t="str">
        <f t="shared" si="10"/>
        <v>-</v>
      </c>
      <c r="Q14" s="25">
        <f t="shared" si="11"/>
        <v>0.024444</v>
      </c>
      <c r="R14" s="14"/>
      <c r="S14" s="15" t="s">
        <v>13</v>
      </c>
    </row>
    <row r="15" spans="2:19" ht="30" customHeight="1">
      <c r="B15" s="6">
        <v>10</v>
      </c>
      <c r="C15" s="7">
        <v>89</v>
      </c>
      <c r="D15" s="11" t="s">
        <v>19</v>
      </c>
      <c r="E15" s="9">
        <v>102</v>
      </c>
      <c r="F15" s="7">
        <f t="shared" si="0"/>
        <v>24.7</v>
      </c>
      <c r="G15" s="8" t="str">
        <f t="shared" si="1"/>
        <v>-</v>
      </c>
      <c r="H15" s="22">
        <f t="shared" si="2"/>
        <v>28.3</v>
      </c>
      <c r="I15" s="23">
        <f t="shared" si="3"/>
        <v>1483.3</v>
      </c>
      <c r="J15" s="24" t="str">
        <f t="shared" si="4"/>
        <v>-</v>
      </c>
      <c r="K15" s="25">
        <f t="shared" si="5"/>
        <v>1700</v>
      </c>
      <c r="L15" s="23">
        <f t="shared" si="6"/>
        <v>1.48</v>
      </c>
      <c r="M15" s="24" t="str">
        <f t="shared" si="7"/>
        <v>-</v>
      </c>
      <c r="N15" s="25">
        <f t="shared" si="8"/>
        <v>1.7</v>
      </c>
      <c r="O15" s="23">
        <f t="shared" si="9"/>
        <v>0.024722</v>
      </c>
      <c r="P15" s="24" t="str">
        <f t="shared" si="10"/>
        <v>-</v>
      </c>
      <c r="Q15" s="25">
        <f t="shared" si="11"/>
        <v>0.028333</v>
      </c>
      <c r="R15" s="14"/>
      <c r="S15" s="15" t="s">
        <v>14</v>
      </c>
    </row>
    <row r="16" spans="2:19" ht="30" customHeight="1">
      <c r="B16" s="6">
        <v>11</v>
      </c>
      <c r="C16" s="7">
        <v>103</v>
      </c>
      <c r="D16" s="11" t="s">
        <v>19</v>
      </c>
      <c r="E16" s="9">
        <v>117</v>
      </c>
      <c r="F16" s="7">
        <f t="shared" si="0"/>
        <v>28.6</v>
      </c>
      <c r="G16" s="8" t="str">
        <f t="shared" si="1"/>
        <v>-</v>
      </c>
      <c r="H16" s="22">
        <f t="shared" si="2"/>
        <v>32.5</v>
      </c>
      <c r="I16" s="23">
        <f t="shared" si="3"/>
        <v>1716.7</v>
      </c>
      <c r="J16" s="24" t="str">
        <f t="shared" si="4"/>
        <v>-</v>
      </c>
      <c r="K16" s="25">
        <f t="shared" si="5"/>
        <v>1950</v>
      </c>
      <c r="L16" s="23">
        <f t="shared" si="6"/>
        <v>1.72</v>
      </c>
      <c r="M16" s="24" t="str">
        <f t="shared" si="7"/>
        <v>-</v>
      </c>
      <c r="N16" s="25">
        <f t="shared" si="8"/>
        <v>1.95</v>
      </c>
      <c r="O16" s="23">
        <f t="shared" si="9"/>
        <v>0.028611</v>
      </c>
      <c r="P16" s="24" t="str">
        <f t="shared" si="10"/>
        <v>-</v>
      </c>
      <c r="Q16" s="25">
        <f t="shared" si="11"/>
        <v>0.0325</v>
      </c>
      <c r="R16" s="14"/>
      <c r="S16" s="15" t="s">
        <v>15</v>
      </c>
    </row>
    <row r="17" spans="2:19" ht="30" customHeight="1">
      <c r="B17" s="6">
        <v>12</v>
      </c>
      <c r="C17" s="7"/>
      <c r="D17" s="8" t="s">
        <v>20</v>
      </c>
      <c r="E17" s="9">
        <v>118</v>
      </c>
      <c r="F17" s="7">
        <f t="shared" si="0"/>
      </c>
      <c r="G17" s="8" t="str">
        <f t="shared" si="1"/>
        <v>ab</v>
      </c>
      <c r="H17" s="22">
        <f t="shared" si="2"/>
        <v>32.8</v>
      </c>
      <c r="I17" s="23">
        <f t="shared" si="3"/>
      </c>
      <c r="J17" s="24" t="str">
        <f t="shared" si="4"/>
        <v>ab</v>
      </c>
      <c r="K17" s="25">
        <f t="shared" si="5"/>
        <v>1966.7</v>
      </c>
      <c r="L17" s="23">
        <f t="shared" si="6"/>
      </c>
      <c r="M17" s="24" t="str">
        <f t="shared" si="7"/>
        <v>ab</v>
      </c>
      <c r="N17" s="25">
        <f t="shared" si="8"/>
        <v>1.97</v>
      </c>
      <c r="O17" s="23">
        <f t="shared" si="9"/>
      </c>
      <c r="P17" s="24" t="str">
        <f t="shared" si="10"/>
        <v>ab</v>
      </c>
      <c r="Q17" s="25">
        <f t="shared" si="11"/>
        <v>0.032778</v>
      </c>
      <c r="R17" s="14"/>
      <c r="S17" s="15" t="s">
        <v>16</v>
      </c>
    </row>
    <row r="18" spans="2:19" ht="30" customHeight="1">
      <c r="B18" s="6"/>
      <c r="C18" s="7">
        <v>15</v>
      </c>
      <c r="D18" s="11" t="s">
        <v>19</v>
      </c>
      <c r="E18" s="9">
        <v>21</v>
      </c>
      <c r="F18" s="7">
        <f t="shared" si="0"/>
        <v>4.2</v>
      </c>
      <c r="G18" s="8" t="str">
        <f t="shared" si="1"/>
        <v>-</v>
      </c>
      <c r="H18" s="22">
        <f t="shared" si="2"/>
        <v>5.8</v>
      </c>
      <c r="I18" s="23">
        <f t="shared" si="3"/>
        <v>250</v>
      </c>
      <c r="J18" s="24" t="str">
        <f t="shared" si="4"/>
        <v>-</v>
      </c>
      <c r="K18" s="25">
        <f t="shared" si="5"/>
        <v>350</v>
      </c>
      <c r="L18" s="23">
        <f t="shared" si="6"/>
        <v>0.25</v>
      </c>
      <c r="M18" s="24" t="str">
        <f t="shared" si="7"/>
        <v>-</v>
      </c>
      <c r="N18" s="25">
        <f t="shared" si="8"/>
        <v>0.35</v>
      </c>
      <c r="O18" s="23">
        <f t="shared" si="9"/>
        <v>0.004167</v>
      </c>
      <c r="P18" s="24" t="str">
        <f t="shared" si="10"/>
        <v>-</v>
      </c>
      <c r="Q18" s="25">
        <f t="shared" si="11"/>
        <v>0.005833</v>
      </c>
      <c r="R18" s="14"/>
      <c r="S18" s="15"/>
    </row>
  </sheetData>
  <sheetProtection/>
  <mergeCells count="6">
    <mergeCell ref="B2:S2"/>
    <mergeCell ref="C4:E4"/>
    <mergeCell ref="I4:K4"/>
    <mergeCell ref="L4:N4"/>
    <mergeCell ref="O4:Q4"/>
    <mergeCell ref="F4:H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Studio 0</cp:lastModifiedBy>
  <cp:lastPrinted>2009-08-16T02:07:34Z</cp:lastPrinted>
  <dcterms:created xsi:type="dcterms:W3CDTF">2009-08-10T11:41:18Z</dcterms:created>
  <dcterms:modified xsi:type="dcterms:W3CDTF">2009-12-27T22:06:28Z</dcterms:modified>
  <cp:category/>
  <cp:version/>
  <cp:contentType/>
  <cp:contentStatus/>
</cp:coreProperties>
</file>